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ss to Net" sheetId="1" state="visible" r:id="rId1"/>
  </sheets>
  <definedNames>
    <definedName name="state_rate">'Gross to Net'!$L$1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bottom style="thin">
        <color rgb="00E3E7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0" fontId="1" fillId="2" borderId="0" applyAlignment="1" pivotButton="0" quotePrefix="0" xfId="0">
      <alignment vertical="center" wrapText="1"/>
    </xf>
    <xf numFmtId="164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  <xf numFmtId="0" fontId="2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" fillId="0" borderId="1" pivotButton="0" quotePrefix="0" xfId="0"/>
    <xf numFmtId="165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14" customWidth="1" min="4" max="4"/>
    <col width="15" customWidth="1" min="5" max="5"/>
    <col width="15" customWidth="1" min="6" max="6"/>
    <col width="13" customWidth="1" min="7" max="7"/>
    <col width="11" customWidth="1" min="8" max="8"/>
    <col width="13" customWidth="1" min="9" max="9"/>
    <col width="3" customWidth="1" min="10" max="10"/>
    <col width="16" customWidth="1" min="11" max="11"/>
    <col width="12" customWidth="1" min="12" max="12"/>
  </cols>
  <sheetData>
    <row r="1" ht="32" customHeight="1">
      <c r="A1" s="1" t="inlineStr">
        <is>
          <t>Pay period</t>
        </is>
      </c>
      <c r="B1" s="1" t="inlineStr">
        <is>
          <t>Gross pay</t>
        </is>
      </c>
      <c r="C1" s="1" t="inlineStr">
        <is>
          <t>Pre-tax deductions</t>
        </is>
      </c>
      <c r="D1" s="1" t="inlineStr">
        <is>
          <t>Taxable wages</t>
        </is>
      </c>
      <c r="E1" s="1" t="inlineStr">
        <is>
          <t>Federal income tax</t>
        </is>
      </c>
      <c r="F1" s="1" t="inlineStr">
        <is>
          <t>Social Security (6.2%)</t>
        </is>
      </c>
      <c r="G1" s="1" t="inlineStr">
        <is>
          <t>Medicare (1.45%)</t>
        </is>
      </c>
      <c r="H1" s="1" t="inlineStr">
        <is>
          <t>State tax</t>
        </is>
      </c>
      <c r="I1" s="1" t="inlineStr">
        <is>
          <t>Net pay</t>
        </is>
      </c>
      <c r="J1" s="1" t="n"/>
      <c r="K1" s="2" t="inlineStr">
        <is>
          <t>State tax rate</t>
        </is>
      </c>
      <c r="L1" s="3" t="n">
        <v>0</v>
      </c>
    </row>
    <row r="2">
      <c r="A2" s="4" t="n">
        <v>46031</v>
      </c>
      <c r="B2" s="5" t="n">
        <v>2500</v>
      </c>
      <c r="C2" s="5" t="n">
        <v>217.31</v>
      </c>
      <c r="D2" s="6">
        <f>B2-C2</f>
        <v/>
      </c>
      <c r="E2" s="5" t="n">
        <v>190.08</v>
      </c>
      <c r="F2" s="6">
        <f>MIN(B2,184500)*0.062</f>
        <v/>
      </c>
      <c r="G2" s="6">
        <f>B2*0.0145</f>
        <v/>
      </c>
      <c r="H2" s="6">
        <f>D2*state_rate</f>
        <v/>
      </c>
      <c r="I2" s="6">
        <f>B2-C2-E2-F2-G2-H2</f>
        <v/>
      </c>
      <c r="K2" t="inlineStr">
        <is>
          <t>Enter your state's flat rate, e.g. 0.0495 for Illinois. Texas = 0.</t>
        </is>
      </c>
    </row>
    <row r="3">
      <c r="A3" s="4" t="n">
        <v>46045</v>
      </c>
      <c r="B3" s="5" t="n">
        <v>2500</v>
      </c>
      <c r="C3" s="5" t="n">
        <v>217.31</v>
      </c>
      <c r="D3" s="6">
        <f>B3-C3</f>
        <v/>
      </c>
      <c r="E3" s="5" t="n">
        <v>190.08</v>
      </c>
      <c r="F3" s="6">
        <f>MIN(B3,184500)*0.062</f>
        <v/>
      </c>
      <c r="G3" s="6">
        <f>B3*0.0145</f>
        <v/>
      </c>
      <c r="H3" s="6">
        <f>D3*state_rate</f>
        <v/>
      </c>
      <c r="I3" s="6">
        <f>B3-C3-E3-F3-G3-H3</f>
        <v/>
      </c>
    </row>
    <row r="4">
      <c r="A4" s="4" t="n">
        <v>46059</v>
      </c>
      <c r="B4" s="5" t="n">
        <v>2500</v>
      </c>
      <c r="C4" s="5" t="n">
        <v>217.31</v>
      </c>
      <c r="D4" s="6">
        <f>B4-C4</f>
        <v/>
      </c>
      <c r="E4" s="5" t="n">
        <v>190.08</v>
      </c>
      <c r="F4" s="6">
        <f>MIN(B4,184500)*0.062</f>
        <v/>
      </c>
      <c r="G4" s="6">
        <f>B4*0.0145</f>
        <v/>
      </c>
      <c r="H4" s="6">
        <f>D4*state_rate</f>
        <v/>
      </c>
      <c r="I4" s="6">
        <f>B4-C4-E4-F4-G4-H4</f>
        <v/>
      </c>
      <c r="K4" s="7" t="inlineStr">
        <is>
          <t>Net to gross check</t>
        </is>
      </c>
    </row>
    <row r="5">
      <c r="A5" s="4" t="n">
        <v>46073</v>
      </c>
      <c r="B5" s="5" t="n">
        <v>2500</v>
      </c>
      <c r="C5" s="5" t="n">
        <v>217.31</v>
      </c>
      <c r="D5" s="6">
        <f>B5-C5</f>
        <v/>
      </c>
      <c r="E5" s="5" t="n">
        <v>190.08</v>
      </c>
      <c r="F5" s="6">
        <f>MIN(B5,184500)*0.062</f>
        <v/>
      </c>
      <c r="G5" s="6">
        <f>B5*0.0145</f>
        <v/>
      </c>
      <c r="H5" s="6">
        <f>D5*state_rate</f>
        <v/>
      </c>
      <c r="I5" s="6">
        <f>B5-C5-E5-F5-G5-H5</f>
        <v/>
      </c>
      <c r="K5" t="inlineStr">
        <is>
          <t>Net pay</t>
        </is>
      </c>
      <c r="L5" s="8" t="n">
        <v>4000</v>
      </c>
    </row>
    <row r="6">
      <c r="A6" s="4" t="n">
        <v>46087</v>
      </c>
      <c r="B6" s="5" t="n">
        <v>2500</v>
      </c>
      <c r="C6" s="5" t="n">
        <v>217.31</v>
      </c>
      <c r="D6" s="6">
        <f>B6-C6</f>
        <v/>
      </c>
      <c r="E6" s="5" t="n">
        <v>190.08</v>
      </c>
      <c r="F6" s="6">
        <f>MIN(B6,184500)*0.062</f>
        <v/>
      </c>
      <c r="G6" s="6">
        <f>B6*0.0145</f>
        <v/>
      </c>
      <c r="H6" s="6">
        <f>D6*state_rate</f>
        <v/>
      </c>
      <c r="I6" s="6">
        <f>B6-C6-E6-F6-G6-H6</f>
        <v/>
      </c>
      <c r="K6" t="inlineStr">
        <is>
          <t>Combined rate</t>
        </is>
      </c>
      <c r="L6" s="9" t="n">
        <v>0.2</v>
      </c>
    </row>
    <row r="7">
      <c r="A7" s="4" t="n">
        <v>46101</v>
      </c>
      <c r="B7" s="5" t="n">
        <v>2500</v>
      </c>
      <c r="C7" s="5" t="n">
        <v>217.31</v>
      </c>
      <c r="D7" s="6">
        <f>B7-C7</f>
        <v/>
      </c>
      <c r="E7" s="5" t="n">
        <v>190.08</v>
      </c>
      <c r="F7" s="6">
        <f>MIN(B7,184500)*0.062</f>
        <v/>
      </c>
      <c r="G7" s="6">
        <f>B7*0.0145</f>
        <v/>
      </c>
      <c r="H7" s="6">
        <f>D7*state_rate</f>
        <v/>
      </c>
      <c r="I7" s="6">
        <f>B7-C7-E7-F7-G7-H7</f>
        <v/>
      </c>
      <c r="K7" t="inlineStr">
        <is>
          <t>Gross needed</t>
        </is>
      </c>
      <c r="L7" s="8">
        <f>L5/(1-L6)</f>
        <v/>
      </c>
    </row>
    <row r="8">
      <c r="A8" s="4" t="n">
        <v>46115</v>
      </c>
      <c r="B8" s="5" t="n">
        <v>2500</v>
      </c>
      <c r="C8" s="5" t="n">
        <v>217.31</v>
      </c>
      <c r="D8" s="6">
        <f>B8-C8</f>
        <v/>
      </c>
      <c r="E8" s="5" t="n">
        <v>190.08</v>
      </c>
      <c r="F8" s="6">
        <f>MIN(B8,184500)*0.062</f>
        <v/>
      </c>
      <c r="G8" s="6">
        <f>B8*0.0145</f>
        <v/>
      </c>
      <c r="H8" s="6">
        <f>D8*state_rate</f>
        <v/>
      </c>
      <c r="I8" s="6">
        <f>B8-C8-E8-F8-G8-H8</f>
        <v/>
      </c>
    </row>
    <row r="9">
      <c r="A9" s="4" t="n">
        <v>46129</v>
      </c>
      <c r="B9" s="5" t="n">
        <v>2500</v>
      </c>
      <c r="C9" s="5" t="n">
        <v>217.31</v>
      </c>
      <c r="D9" s="6">
        <f>B9-C9</f>
        <v/>
      </c>
      <c r="E9" s="5" t="n">
        <v>190.08</v>
      </c>
      <c r="F9" s="6">
        <f>MIN(B9,184500)*0.062</f>
        <v/>
      </c>
      <c r="G9" s="6">
        <f>B9*0.0145</f>
        <v/>
      </c>
      <c r="H9" s="6">
        <f>D9*state_rate</f>
        <v/>
      </c>
      <c r="I9" s="6">
        <f>B9-C9-E9-F9-G9-H9</f>
        <v/>
      </c>
    </row>
    <row r="10">
      <c r="A10" s="4" t="n">
        <v>46143</v>
      </c>
      <c r="B10" s="5" t="n">
        <v>2500</v>
      </c>
      <c r="C10" s="5" t="n">
        <v>217.31</v>
      </c>
      <c r="D10" s="6">
        <f>B10-C10</f>
        <v/>
      </c>
      <c r="E10" s="5" t="n">
        <v>190.08</v>
      </c>
      <c r="F10" s="6">
        <f>MIN(B10,184500)*0.062</f>
        <v/>
      </c>
      <c r="G10" s="6">
        <f>B10*0.0145</f>
        <v/>
      </c>
      <c r="H10" s="6">
        <f>D10*state_rate</f>
        <v/>
      </c>
      <c r="I10" s="6">
        <f>B10-C10-E10-F10-G10-H10</f>
        <v/>
      </c>
    </row>
    <row r="11">
      <c r="A11" s="4" t="n">
        <v>46157</v>
      </c>
      <c r="B11" s="5" t="n">
        <v>2500</v>
      </c>
      <c r="C11" s="5" t="n">
        <v>217.31</v>
      </c>
      <c r="D11" s="6">
        <f>B11-C11</f>
        <v/>
      </c>
      <c r="E11" s="5" t="n">
        <v>190.08</v>
      </c>
      <c r="F11" s="6">
        <f>MIN(B11,184500)*0.062</f>
        <v/>
      </c>
      <c r="G11" s="6">
        <f>B11*0.0145</f>
        <v/>
      </c>
      <c r="H11" s="6">
        <f>D11*state_rate</f>
        <v/>
      </c>
      <c r="I11" s="6">
        <f>B11-C11-E11-F11-G11-H11</f>
        <v/>
      </c>
    </row>
    <row r="12">
      <c r="A12" s="4" t="n">
        <v>46171</v>
      </c>
      <c r="B12" s="5" t="n">
        <v>2500</v>
      </c>
      <c r="C12" s="5" t="n">
        <v>217.31</v>
      </c>
      <c r="D12" s="6">
        <f>B12-C12</f>
        <v/>
      </c>
      <c r="E12" s="5" t="n">
        <v>190.08</v>
      </c>
      <c r="F12" s="6">
        <f>MIN(B12,184500)*0.062</f>
        <v/>
      </c>
      <c r="G12" s="6">
        <f>B12*0.0145</f>
        <v/>
      </c>
      <c r="H12" s="6">
        <f>D12*state_rate</f>
        <v/>
      </c>
      <c r="I12" s="6">
        <f>B12-C12-E12-F12-G12-H12</f>
        <v/>
      </c>
    </row>
    <row r="13">
      <c r="A13" s="4" t="n">
        <v>46185</v>
      </c>
      <c r="B13" s="5" t="n">
        <v>2500</v>
      </c>
      <c r="C13" s="5" t="n">
        <v>217.31</v>
      </c>
      <c r="D13" s="6">
        <f>B13-C13</f>
        <v/>
      </c>
      <c r="E13" s="5" t="n">
        <v>190.08</v>
      </c>
      <c r="F13" s="6">
        <f>MIN(B13,184500)*0.062</f>
        <v/>
      </c>
      <c r="G13" s="6">
        <f>B13*0.0145</f>
        <v/>
      </c>
      <c r="H13" s="6">
        <f>D13*state_rate</f>
        <v/>
      </c>
      <c r="I13" s="6">
        <f>B13-C13-E13-F13-G13-H13</f>
        <v/>
      </c>
    </row>
    <row r="14">
      <c r="A14" s="4" t="n">
        <v>46199</v>
      </c>
      <c r="B14" s="5" t="n">
        <v>2500</v>
      </c>
      <c r="C14" s="5" t="n">
        <v>217.31</v>
      </c>
      <c r="D14" s="6">
        <f>B14-C14</f>
        <v/>
      </c>
      <c r="E14" s="5" t="n">
        <v>190.08</v>
      </c>
      <c r="F14" s="6">
        <f>MIN(B14,184500)*0.062</f>
        <v/>
      </c>
      <c r="G14" s="6">
        <f>B14*0.0145</f>
        <v/>
      </c>
      <c r="H14" s="6">
        <f>D14*state_rate</f>
        <v/>
      </c>
      <c r="I14" s="6">
        <f>B14-C14-E14-F14-G14-H14</f>
        <v/>
      </c>
    </row>
    <row r="15">
      <c r="A15" s="4" t="n">
        <v>46213</v>
      </c>
      <c r="B15" s="5" t="n">
        <v>2500</v>
      </c>
      <c r="C15" s="5" t="n">
        <v>217.31</v>
      </c>
      <c r="D15" s="6">
        <f>B15-C15</f>
        <v/>
      </c>
      <c r="E15" s="5" t="n">
        <v>190.08</v>
      </c>
      <c r="F15" s="6">
        <f>MIN(B15,184500)*0.062</f>
        <v/>
      </c>
      <c r="G15" s="6">
        <f>B15*0.0145</f>
        <v/>
      </c>
      <c r="H15" s="6">
        <f>D15*state_rate</f>
        <v/>
      </c>
      <c r="I15" s="6">
        <f>B15-C15-E15-F15-G15-H15</f>
        <v/>
      </c>
    </row>
    <row r="16">
      <c r="A16" s="4" t="n">
        <v>46227</v>
      </c>
      <c r="B16" s="5" t="n">
        <v>2500</v>
      </c>
      <c r="C16" s="5" t="n">
        <v>217.31</v>
      </c>
      <c r="D16" s="6">
        <f>B16-C16</f>
        <v/>
      </c>
      <c r="E16" s="5" t="n">
        <v>190.08</v>
      </c>
      <c r="F16" s="6">
        <f>MIN(B16,184500)*0.062</f>
        <v/>
      </c>
      <c r="G16" s="6">
        <f>B16*0.0145</f>
        <v/>
      </c>
      <c r="H16" s="6">
        <f>D16*state_rate</f>
        <v/>
      </c>
      <c r="I16" s="6">
        <f>B16-C16-E16-F16-G16-H16</f>
        <v/>
      </c>
    </row>
    <row r="17">
      <c r="A17" s="4" t="n">
        <v>46241</v>
      </c>
      <c r="B17" s="5" t="n">
        <v>2500</v>
      </c>
      <c r="C17" s="5" t="n">
        <v>217.31</v>
      </c>
      <c r="D17" s="6">
        <f>B17-C17</f>
        <v/>
      </c>
      <c r="E17" s="5" t="n">
        <v>190.08</v>
      </c>
      <c r="F17" s="6">
        <f>MIN(B17,184500)*0.062</f>
        <v/>
      </c>
      <c r="G17" s="6">
        <f>B17*0.0145</f>
        <v/>
      </c>
      <c r="H17" s="6">
        <f>D17*state_rate</f>
        <v/>
      </c>
      <c r="I17" s="6">
        <f>B17-C17-E17-F17-G17-H17</f>
        <v/>
      </c>
    </row>
    <row r="18">
      <c r="A18" s="4" t="n">
        <v>46255</v>
      </c>
      <c r="B18" s="5" t="n">
        <v>2500</v>
      </c>
      <c r="C18" s="5" t="n">
        <v>217.31</v>
      </c>
      <c r="D18" s="6">
        <f>B18-C18</f>
        <v/>
      </c>
      <c r="E18" s="5" t="n">
        <v>190.08</v>
      </c>
      <c r="F18" s="6">
        <f>MIN(B18,184500)*0.062</f>
        <v/>
      </c>
      <c r="G18" s="6">
        <f>B18*0.0145</f>
        <v/>
      </c>
      <c r="H18" s="6">
        <f>D18*state_rate</f>
        <v/>
      </c>
      <c r="I18" s="6">
        <f>B18-C18-E18-F18-G18-H18</f>
        <v/>
      </c>
    </row>
    <row r="19">
      <c r="A19" s="4" t="n">
        <v>46269</v>
      </c>
      <c r="B19" s="5" t="n">
        <v>2500</v>
      </c>
      <c r="C19" s="5" t="n">
        <v>217.31</v>
      </c>
      <c r="D19" s="6">
        <f>B19-C19</f>
        <v/>
      </c>
      <c r="E19" s="5" t="n">
        <v>190.08</v>
      </c>
      <c r="F19" s="6">
        <f>MIN(B19,184500)*0.062</f>
        <v/>
      </c>
      <c r="G19" s="6">
        <f>B19*0.0145</f>
        <v/>
      </c>
      <c r="H19" s="6">
        <f>D19*state_rate</f>
        <v/>
      </c>
      <c r="I19" s="6">
        <f>B19-C19-E19-F19-G19-H19</f>
        <v/>
      </c>
    </row>
    <row r="20">
      <c r="A20" s="4" t="n">
        <v>46283</v>
      </c>
      <c r="B20" s="5" t="n">
        <v>2500</v>
      </c>
      <c r="C20" s="5" t="n">
        <v>217.31</v>
      </c>
      <c r="D20" s="6">
        <f>B20-C20</f>
        <v/>
      </c>
      <c r="E20" s="5" t="n">
        <v>190.08</v>
      </c>
      <c r="F20" s="6">
        <f>MIN(B20,184500)*0.062</f>
        <v/>
      </c>
      <c r="G20" s="6">
        <f>B20*0.0145</f>
        <v/>
      </c>
      <c r="H20" s="6">
        <f>D20*state_rate</f>
        <v/>
      </c>
      <c r="I20" s="6">
        <f>B20-C20-E20-F20-G20-H20</f>
        <v/>
      </c>
    </row>
    <row r="21">
      <c r="A21" s="4" t="n">
        <v>46297</v>
      </c>
      <c r="B21" s="5" t="n">
        <v>2500</v>
      </c>
      <c r="C21" s="5" t="n">
        <v>217.31</v>
      </c>
      <c r="D21" s="6">
        <f>B21-C21</f>
        <v/>
      </c>
      <c r="E21" s="5" t="n">
        <v>190.08</v>
      </c>
      <c r="F21" s="6">
        <f>MIN(B21,184500)*0.062</f>
        <v/>
      </c>
      <c r="G21" s="6">
        <f>B21*0.0145</f>
        <v/>
      </c>
      <c r="H21" s="6">
        <f>D21*state_rate</f>
        <v/>
      </c>
      <c r="I21" s="6">
        <f>B21-C21-E21-F21-G21-H21</f>
        <v/>
      </c>
    </row>
    <row r="22">
      <c r="A22" s="4" t="n">
        <v>46311</v>
      </c>
      <c r="B22" s="5" t="n">
        <v>2500</v>
      </c>
      <c r="C22" s="5" t="n">
        <v>217.31</v>
      </c>
      <c r="D22" s="6">
        <f>B22-C22</f>
        <v/>
      </c>
      <c r="E22" s="5" t="n">
        <v>190.08</v>
      </c>
      <c r="F22" s="6">
        <f>MIN(B22,184500)*0.062</f>
        <v/>
      </c>
      <c r="G22" s="6">
        <f>B22*0.0145</f>
        <v/>
      </c>
      <c r="H22" s="6">
        <f>D22*state_rate</f>
        <v/>
      </c>
      <c r="I22" s="6">
        <f>B22-C22-E22-F22-G22-H22</f>
        <v/>
      </c>
    </row>
    <row r="23">
      <c r="A23" s="4" t="n">
        <v>46325</v>
      </c>
      <c r="B23" s="5" t="n">
        <v>2500</v>
      </c>
      <c r="C23" s="5" t="n">
        <v>217.31</v>
      </c>
      <c r="D23" s="6">
        <f>B23-C23</f>
        <v/>
      </c>
      <c r="E23" s="5" t="n">
        <v>190.08</v>
      </c>
      <c r="F23" s="6">
        <f>MIN(B23,184500)*0.062</f>
        <v/>
      </c>
      <c r="G23" s="6">
        <f>B23*0.0145</f>
        <v/>
      </c>
      <c r="H23" s="6">
        <f>D23*state_rate</f>
        <v/>
      </c>
      <c r="I23" s="6">
        <f>B23-C23-E23-F23-G23-H23</f>
        <v/>
      </c>
    </row>
    <row r="24">
      <c r="A24" s="4" t="n">
        <v>46339</v>
      </c>
      <c r="B24" s="5" t="n">
        <v>2500</v>
      </c>
      <c r="C24" s="5" t="n">
        <v>217.31</v>
      </c>
      <c r="D24" s="6">
        <f>B24-C24</f>
        <v/>
      </c>
      <c r="E24" s="5" t="n">
        <v>190.08</v>
      </c>
      <c r="F24" s="6">
        <f>MIN(B24,184500)*0.062</f>
        <v/>
      </c>
      <c r="G24" s="6">
        <f>B24*0.0145</f>
        <v/>
      </c>
      <c r="H24" s="6">
        <f>D24*state_rate</f>
        <v/>
      </c>
      <c r="I24" s="6">
        <f>B24-C24-E24-F24-G24-H24</f>
        <v/>
      </c>
    </row>
    <row r="25">
      <c r="A25" s="4" t="n">
        <v>46353</v>
      </c>
      <c r="B25" s="5" t="n">
        <v>2500</v>
      </c>
      <c r="C25" s="5" t="n">
        <v>217.31</v>
      </c>
      <c r="D25" s="6">
        <f>B25-C25</f>
        <v/>
      </c>
      <c r="E25" s="5" t="n">
        <v>190.08</v>
      </c>
      <c r="F25" s="6">
        <f>MIN(B25,184500)*0.062</f>
        <v/>
      </c>
      <c r="G25" s="6">
        <f>B25*0.0145</f>
        <v/>
      </c>
      <c r="H25" s="6">
        <f>D25*state_rate</f>
        <v/>
      </c>
      <c r="I25" s="6">
        <f>B25-C25-E25-F25-G25-H25</f>
        <v/>
      </c>
    </row>
    <row r="26">
      <c r="A26" s="4" t="n">
        <v>46367</v>
      </c>
      <c r="B26" s="5" t="n">
        <v>2500</v>
      </c>
      <c r="C26" s="5" t="n">
        <v>217.31</v>
      </c>
      <c r="D26" s="6">
        <f>B26-C26</f>
        <v/>
      </c>
      <c r="E26" s="5" t="n">
        <v>190.08</v>
      </c>
      <c r="F26" s="6">
        <f>MIN(B26,184500)*0.062</f>
        <v/>
      </c>
      <c r="G26" s="6">
        <f>B26*0.0145</f>
        <v/>
      </c>
      <c r="H26" s="6">
        <f>D26*state_rate</f>
        <v/>
      </c>
      <c r="I26" s="6">
        <f>B26-C26-E26-F26-G26-H26</f>
        <v/>
      </c>
    </row>
    <row r="27">
      <c r="A27" s="4" t="n">
        <v>46381</v>
      </c>
      <c r="B27" s="5" t="n">
        <v>2500</v>
      </c>
      <c r="C27" s="5" t="n">
        <v>217.31</v>
      </c>
      <c r="D27" s="6">
        <f>B27-C27</f>
        <v/>
      </c>
      <c r="E27" s="5" t="n">
        <v>190.08</v>
      </c>
      <c r="F27" s="6">
        <f>MIN(B27,184500)*0.062</f>
        <v/>
      </c>
      <c r="G27" s="6">
        <f>B27*0.0145</f>
        <v/>
      </c>
      <c r="H27" s="6">
        <f>D27*state_rate</f>
        <v/>
      </c>
      <c r="I27" s="6">
        <f>B27-C27-E27-F27-G27-H27</f>
        <v/>
      </c>
    </row>
    <row r="28">
      <c r="A28" s="4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A29" s="10" t="inlineStr">
        <is>
          <t>Total</t>
        </is>
      </c>
      <c r="B29" s="11">
        <f>SUM(B2:B27)</f>
        <v/>
      </c>
      <c r="C29" s="11">
        <f>SUM(C2:C27)</f>
        <v/>
      </c>
      <c r="D29" s="11">
        <f>SUM(D2:D27)</f>
        <v/>
      </c>
      <c r="E29" s="11">
        <f>SUM(E2:E27)</f>
        <v/>
      </c>
      <c r="F29" s="11">
        <f>SUM(F2:F27)</f>
        <v/>
      </c>
      <c r="G29" s="11">
        <f>SUM(G2:G27)</f>
        <v/>
      </c>
      <c r="H29" s="11">
        <f>SUM(H2:H27)</f>
        <v/>
      </c>
      <c r="I29" s="11">
        <f>SUM(I2:I27)</f>
        <v/>
      </c>
      <c r="J29" s="7" t="n"/>
      <c r="K29" s="7" t="n"/>
      <c r="L2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Gross to Net Calculator</dc:creator>
  <dc:title xmlns:dc="http://purl.org/dc/elements/1.1/">Gross to Net Excel Template 2026</dc:title>
  <dcterms:created xmlns:dcterms="http://purl.org/dc/terms/" xmlns:xsi="http://www.w3.org/2001/XMLSchema-instance" xsi:type="dcterms:W3CDTF">2026-11-07T17:13:30Z</dcterms:created>
  <dcterms:modified xmlns:dcterms="http://purl.org/dc/terms/" xmlns:xsi="http://www.w3.org/2001/XMLSchema-instance" xsi:type="dcterms:W3CDTF">2026-11-07T17:13:30Z</dcterms:modified>
</cp:coreProperties>
</file>